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<sst xmlns="http://schemas.openxmlformats.org/spreadsheetml/2006/main" count="191" uniqueCount="117">
  <si>
    <r>
      <rPr>
        <b/>
        <u val="single"/>
        <sz val="10"/>
        <rFont val="Times New Roman"/>
        <family val="1"/>
      </rPr>
      <t>Hội thi tuyên truyền viên dân số cấp huyện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(theo thông tư liên tịch số 14/2014/TTLT-BTC-BTP ngày 27/1/2014)</t>
    </r>
  </si>
  <si>
    <t>a</t>
  </si>
  <si>
    <t>HUYỆN, TP: 9 huyện, 1 thành phố (5 người/1 đội/1 xã)</t>
  </si>
  <si>
    <t>huyện</t>
  </si>
  <si>
    <t>-</t>
  </si>
  <si>
    <t>Tiền nước uống cho người tham dự</t>
  </si>
  <si>
    <t xml:space="preserve">120 người x 40.000đ </t>
  </si>
  <si>
    <t>Ban giám khảo</t>
  </si>
  <si>
    <t xml:space="preserve">3 người x 200.000đ </t>
  </si>
  <si>
    <t>Ban tổ chức</t>
  </si>
  <si>
    <t xml:space="preserve">5 người x 100.000đ </t>
  </si>
  <si>
    <t>Thuê hội trường (phiếu thu đóng mộc ký tên đầy đủ)</t>
  </si>
  <si>
    <t xml:space="preserve">1 ngày x 500.000đ </t>
  </si>
  <si>
    <t>Thiết bị phục vụ cuộc thi (đàn, bàn ghế, công cụ…) hoá đơn tài chính</t>
  </si>
  <si>
    <t>Khẩu hiệu</t>
  </si>
  <si>
    <t xml:space="preserve">1 cái x 500.000đ </t>
  </si>
  <si>
    <t>Dẫn chương trình</t>
  </si>
  <si>
    <t xml:space="preserve">1 người x 500.000đ </t>
  </si>
  <si>
    <t>Giải thưởng của 9 huyện, 1 thành phố</t>
  </si>
  <si>
    <t xml:space="preserve">Giải nhất </t>
  </si>
  <si>
    <t xml:space="preserve">10 huyện x 2.000.000đ </t>
  </si>
  <si>
    <t>Giải nhì</t>
  </si>
  <si>
    <t xml:space="preserve">10 huyện x 1.500.000đ </t>
  </si>
  <si>
    <t>Giải ba</t>
  </si>
  <si>
    <t>4 huyện (TB, LK, XL, TP) x 2 giải x 1tr + 6 huyện (LT, NT, TN, CM, ĐQ, VC) x 1giải x 1tr)</t>
  </si>
  <si>
    <t>Giải khuyến khích</t>
  </si>
  <si>
    <t>2 huyện (TB, TP) x 5 giải x 0,5tr + 5 huyện (LT, LK, XL, CM, ĐQ) x 4 giải x 0,5tr + 2 huyện (NT, VC) x 3 giải x 0,5tr) + 1 huyện (TN )x 2 giải x 0,5tr</t>
  </si>
  <si>
    <t>b</t>
  </si>
  <si>
    <t>BH</t>
  </si>
  <si>
    <t>Tiền nước uống (2 ngày)</t>
  </si>
  <si>
    <t xml:space="preserve">200 người x 40.000đ </t>
  </si>
  <si>
    <t xml:space="preserve">1 ngày x 2trđ </t>
  </si>
  <si>
    <t xml:space="preserve">1 ngày x 600.000đ </t>
  </si>
  <si>
    <t>Ban giám khảo (2 ngày)</t>
  </si>
  <si>
    <t xml:space="preserve">6 người x 200.000đ </t>
  </si>
  <si>
    <t>Ban tổ chức (2 ngày)</t>
  </si>
  <si>
    <t xml:space="preserve">10 người x 100.000đ </t>
  </si>
  <si>
    <t xml:space="preserve">2 người x 500.000đ </t>
  </si>
  <si>
    <t xml:space="preserve">2 đội x 1.500.000đ </t>
  </si>
  <si>
    <t>30 đội x 5người x 150.000đ</t>
  </si>
  <si>
    <t>Hội thi tuyên truyền viên dân số cấp tỉnh</t>
  </si>
  <si>
    <t>tỉnh</t>
  </si>
  <si>
    <t>Tiền nước uống (1 ngày)</t>
  </si>
  <si>
    <t>Thuê hội trường</t>
  </si>
  <si>
    <t>1 ngày x 7trđ</t>
  </si>
  <si>
    <t xml:space="preserve">Thiết bị phục vụ cuộc thi (đàn, bàn ghế, công cụ…) </t>
  </si>
  <si>
    <t>1 ngày x 5trđ</t>
  </si>
  <si>
    <t>Băng rôn + màn hình led</t>
  </si>
  <si>
    <t>1 ngày x 4trđ</t>
  </si>
  <si>
    <t>1 người x 1trđ</t>
  </si>
  <si>
    <t>1 đội x 5trđ</t>
  </si>
  <si>
    <t>2 đội x 4trđ</t>
  </si>
  <si>
    <t>3 đội x 3trđ</t>
  </si>
  <si>
    <t xml:space="preserve">Tiền ăn đối tượng dự thi không hưởng lương (theo QĐ 23/2018/QĐ-UBND)  </t>
  </si>
  <si>
    <t xml:space="preserve">5 người x 250.000đ </t>
  </si>
  <si>
    <t xml:space="preserve">6 người x 150.000đ </t>
  </si>
  <si>
    <t>HỘI NGHỊ KỶ NIỆM 60 NĂM CÔNG TÁC DÂN SỐ</t>
  </si>
  <si>
    <t>Giấy khen Sở Y tế</t>
  </si>
  <si>
    <t>Tập thể (77tt)</t>
  </si>
  <si>
    <t>hệ số 0,6 x 1.490.000đ x 77 tập thể</t>
  </si>
  <si>
    <t>Cá nhân (225cn)</t>
  </si>
  <si>
    <t>hệ số 0,3 x 1.490.000đ x 225 cá nhân</t>
  </si>
  <si>
    <t>Tiền nước uống (1 buổi)</t>
  </si>
  <si>
    <t xml:space="preserve">200 người x 20.000đ </t>
  </si>
  <si>
    <t>1/2 ngày x 3,5trđ</t>
  </si>
  <si>
    <t>2 cái</t>
  </si>
  <si>
    <t xml:space="preserve">Tiền ăn đối tượng tham dự hội nghị không hưởng lương (theo QĐ 23/2018/QĐ-UBND) </t>
  </si>
  <si>
    <t>80 người x 100.000đ</t>
  </si>
  <si>
    <t>Khung khen</t>
  </si>
  <si>
    <t>302 cái x 35.000đ</t>
  </si>
  <si>
    <t xml:space="preserve">Giấy khen + In </t>
  </si>
  <si>
    <t>302 cái x 7.000đ</t>
  </si>
  <si>
    <t>Băng rôn tuyên truyền kỷ niệm 60 năm công tác dân số</t>
  </si>
  <si>
    <t>50 cái x 400.000đ</t>
  </si>
  <si>
    <t>Xe tuyên truyền</t>
  </si>
  <si>
    <t xml:space="preserve">2 ngày x 12,7trđ </t>
  </si>
  <si>
    <t>DỰ TRÙ KINH PHÍ THỰC HIỆN KẾ HOẠCH</t>
  </si>
  <si>
    <t>ĐVT: 1.000đ</t>
  </si>
  <si>
    <t>STT</t>
  </si>
  <si>
    <t>Nội dung hoạt động</t>
  </si>
  <si>
    <t>Diễn giải</t>
  </si>
  <si>
    <t>Số lượng</t>
  </si>
  <si>
    <t>Định
mức</t>
  </si>
  <si>
    <t>Trung ương</t>
  </si>
  <si>
    <t>Địa phương</t>
  </si>
  <si>
    <t>Thành tiền</t>
  </si>
  <si>
    <t>Đơn vị thực hiện</t>
  </si>
  <si>
    <t>TP. BIÊN HOÀ</t>
  </si>
  <si>
    <t>7,9trđ x 10 huyện, tp + giải thưởng</t>
  </si>
  <si>
    <t>12 đội/11 huyện</t>
  </si>
  <si>
    <t>TỔNG CỘNG</t>
  </si>
  <si>
    <t xml:space="preserve">Tiền ăn đối tượng dự thi không hưởng lương (2 ngày tập luyện) </t>
  </si>
  <si>
    <t>140 xã/phường x 5 người x 100.000đ x 2 ngày</t>
  </si>
  <si>
    <t xml:space="preserve">Tiền ăn đối tượng dự thi không hưởng lương (ngày thi) </t>
  </si>
  <si>
    <t xml:space="preserve">140 xã/phường x 5 người x 150.000đ </t>
  </si>
  <si>
    <t>Thiết bị phục vụ cuộc thi (đàn, bàn ghế, công cụ..) hoá đơn tài chính</t>
  </si>
  <si>
    <t xml:space="preserve">2 ngày x 1.000.000đ </t>
  </si>
  <si>
    <t xml:space="preserve">1 đội x 2.000.000đ </t>
  </si>
  <si>
    <t xml:space="preserve">3 đội x 1.000.000đ </t>
  </si>
  <si>
    <t xml:space="preserve">9 đội x 500.000đ </t>
  </si>
  <si>
    <t>30 xã/phường x 5người x 100.000đ x 2 ngày</t>
  </si>
  <si>
    <t>5 đội x 1trđ</t>
  </si>
  <si>
    <t>Tiền xe hỗ trợ đối tượng dự thi không hưởng lương</t>
  </si>
  <si>
    <t>(TP) 1,6tr + (ĐQ, XL) 2 huyện x 1,4tr + (CM) 1,3tr +(LK) 1,2tr +(NT) x 1,1tr + (LT, TN, VC, TB) 4 huyện x 1tr</t>
  </si>
  <si>
    <t>11 đội x 5 người x 200.000đ</t>
  </si>
  <si>
    <t>Dự hội nghị 60 năm do TCDS tổ chức (5 đại biểu)</t>
  </si>
  <si>
    <t>Vé máy bay (5 người)</t>
  </si>
  <si>
    <t>(5 người x 2trđ/1 lượt x 2 lượt)</t>
  </si>
  <si>
    <t xml:space="preserve">Công tác phí </t>
  </si>
  <si>
    <t>(5 người x 200.000/1ngày x 3ngày)</t>
  </si>
  <si>
    <t>Thuê phòng ngủ (theo hình thức khoán)</t>
  </si>
  <si>
    <t>(5 người x 450.000/1ngày x 2ngày)</t>
  </si>
  <si>
    <t>Thuê xe từ BH đến sân bay và ngược lại + xe từ sân bay đến nơi tổ chức hội nghị và ngược lại</t>
  </si>
  <si>
    <t xml:space="preserve">4 lượt  x 800.000/1lượt </t>
  </si>
  <si>
    <t>Phụ lục</t>
  </si>
  <si>
    <t>Tổ chức các hoạt động kỷ niệm 60 năm Ngày truyền thống ngành Dân số Việt Nam</t>
  </si>
  <si>
    <t>(Kèm theo Kế hoạch số   759 /KH-SYT  ngày   28   tháng  01   năm 2021)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</si>
</sst>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10" xfId="57" applyFont="1" applyFill="1" applyBorder="1" applyAlignment="1">
      <alignment horizontal="left" vertical="center" wrapText="1"/>
      <protection/>
    </xf>
    <xf numFmtId="166" fontId="4" fillId="0" borderId="10" xfId="45" applyNumberFormat="1" applyFont="1" applyFill="1" applyBorder="1" applyAlignment="1">
      <alignment horizontal="right" vertical="center" wrapText="1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166" fontId="4" fillId="0" borderId="10" xfId="45" applyNumberFormat="1" applyFont="1" applyFill="1" applyBorder="1" applyAlignment="1">
      <alignment horizontal="right" vertical="center"/>
    </xf>
    <xf numFmtId="166" fontId="3" fillId="0" borderId="10" xfId="45" applyNumberFormat="1" applyFont="1" applyFill="1" applyBorder="1" applyAlignment="1">
      <alignment horizontal="right" vertical="center"/>
    </xf>
    <xf numFmtId="166" fontId="48" fillId="0" borderId="10" xfId="45" applyNumberFormat="1" applyFont="1" applyFill="1" applyBorder="1" applyAlignment="1">
      <alignment horizontal="right" vertical="center"/>
    </xf>
    <xf numFmtId="3" fontId="48" fillId="0" borderId="10" xfId="57" applyNumberFormat="1" applyFont="1" applyFill="1" applyBorder="1" applyAlignment="1">
      <alignment horizontal="right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3" fontId="5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6" fontId="4" fillId="0" borderId="10" xfId="42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166" fontId="5" fillId="0" borderId="10" xfId="45" applyNumberFormat="1" applyFont="1" applyFill="1" applyBorder="1" applyAlignment="1">
      <alignment horizontal="right" vertical="center"/>
    </xf>
    <xf numFmtId="3" fontId="5" fillId="0" borderId="10" xfId="57" applyNumberFormat="1" applyFont="1" applyFill="1" applyBorder="1" applyAlignment="1">
      <alignment horizontal="right" vertical="center"/>
      <protection/>
    </xf>
    <xf numFmtId="3" fontId="3" fillId="0" borderId="10" xfId="57" applyNumberFormat="1" applyFont="1" applyFill="1" applyBorder="1" applyAlignment="1">
      <alignment horizontal="right" vertical="center"/>
      <protection/>
    </xf>
    <xf numFmtId="0" fontId="49" fillId="0" borderId="10" xfId="0" applyFont="1" applyBorder="1" applyAlignment="1">
      <alignment horizontal="center" vertical="center" wrapText="1"/>
    </xf>
    <xf numFmtId="166" fontId="8" fillId="0" borderId="10" xfId="45" applyNumberFormat="1" applyFont="1" applyFill="1" applyBorder="1" applyAlignment="1">
      <alignment horizontal="right" vertical="center"/>
    </xf>
    <xf numFmtId="166" fontId="50" fillId="0" borderId="10" xfId="42" applyNumberFormat="1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right" vertical="center"/>
    </xf>
    <xf numFmtId="166" fontId="3" fillId="0" borderId="10" xfId="42" applyNumberFormat="1" applyFont="1" applyFill="1" applyBorder="1" applyAlignment="1">
      <alignment horizontal="right" vertical="center"/>
    </xf>
    <xf numFmtId="166" fontId="4" fillId="0" borderId="10" xfId="42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6" fontId="48" fillId="0" borderId="10" xfId="42" applyNumberFormat="1" applyFont="1" applyFill="1" applyBorder="1" applyAlignment="1">
      <alignment horizontal="right" vertical="center"/>
    </xf>
    <xf numFmtId="3" fontId="48" fillId="0" borderId="10" xfId="0" applyNumberFormat="1" applyFont="1" applyFill="1" applyBorder="1" applyAlignment="1">
      <alignment horizontal="right" vertical="center"/>
    </xf>
    <xf numFmtId="166" fontId="4" fillId="0" borderId="10" xfId="42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166" fontId="7" fillId="0" borderId="12" xfId="45" applyNumberFormat="1" applyFont="1" applyFill="1" applyBorder="1" applyAlignment="1">
      <alignment horizontal="center" vertical="center"/>
    </xf>
    <xf numFmtId="166" fontId="7" fillId="0" borderId="13" xfId="45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84" zoomScaleNormal="84" zoomScalePageLayoutView="0" workbookViewId="0" topLeftCell="A1">
      <selection activeCell="A4" sqref="A4:I4"/>
    </sheetView>
  </sheetViews>
  <sheetFormatPr defaultColWidth="9.140625" defaultRowHeight="15"/>
  <cols>
    <col min="1" max="1" width="3.421875" style="0" customWidth="1"/>
    <col min="2" max="2" width="52.28125" style="0" customWidth="1"/>
    <col min="3" max="3" width="31.140625" style="0" customWidth="1"/>
    <col min="4" max="4" width="9.421875" style="0" customWidth="1"/>
    <col min="6" max="6" width="7.421875" style="0" customWidth="1"/>
    <col min="8" max="8" width="10.28125" style="0" customWidth="1"/>
  </cols>
  <sheetData>
    <row r="1" spans="7:9" ht="15.75">
      <c r="G1" s="42" t="s">
        <v>114</v>
      </c>
      <c r="H1" s="42"/>
      <c r="I1" s="42"/>
    </row>
    <row r="2" spans="1:9" ht="20.25">
      <c r="A2" s="37" t="s">
        <v>76</v>
      </c>
      <c r="B2" s="37"/>
      <c r="C2" s="37"/>
      <c r="D2" s="37"/>
      <c r="E2" s="37"/>
      <c r="F2" s="37"/>
      <c r="G2" s="37"/>
      <c r="H2" s="37"/>
      <c r="I2" s="37"/>
    </row>
    <row r="3" spans="1:9" ht="18.75">
      <c r="A3" s="38" t="s">
        <v>115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39" t="s">
        <v>116</v>
      </c>
      <c r="B4" s="39"/>
      <c r="C4" s="39"/>
      <c r="D4" s="39"/>
      <c r="E4" s="39"/>
      <c r="F4" s="39"/>
      <c r="G4" s="39"/>
      <c r="H4" s="39"/>
      <c r="I4" s="39"/>
    </row>
    <row r="6" spans="1:9" ht="15">
      <c r="A6" s="19"/>
      <c r="B6" s="20"/>
      <c r="C6" s="20"/>
      <c r="D6" s="20"/>
      <c r="E6" s="20"/>
      <c r="F6" s="20"/>
      <c r="G6" s="20"/>
      <c r="H6" s="40" t="s">
        <v>77</v>
      </c>
      <c r="I6" s="41"/>
    </row>
    <row r="7" spans="1:9" ht="25.5">
      <c r="A7" s="17" t="s">
        <v>78</v>
      </c>
      <c r="B7" s="17" t="s">
        <v>79</v>
      </c>
      <c r="C7" s="17" t="s">
        <v>80</v>
      </c>
      <c r="D7" s="21" t="s">
        <v>81</v>
      </c>
      <c r="E7" s="21" t="s">
        <v>82</v>
      </c>
      <c r="F7" s="18" t="s">
        <v>83</v>
      </c>
      <c r="G7" s="18" t="s">
        <v>84</v>
      </c>
      <c r="H7" s="17" t="s">
        <v>85</v>
      </c>
      <c r="I7" s="17" t="s">
        <v>86</v>
      </c>
    </row>
    <row r="8" spans="1:9" s="13" customFormat="1" ht="30" customHeight="1">
      <c r="A8" s="3">
        <v>1</v>
      </c>
      <c r="B8" s="1" t="s">
        <v>0</v>
      </c>
      <c r="C8" s="6"/>
      <c r="D8" s="22"/>
      <c r="E8" s="23"/>
      <c r="F8" s="7">
        <v>0</v>
      </c>
      <c r="G8" s="26">
        <f>G9+G24</f>
        <v>489800</v>
      </c>
      <c r="H8" s="26">
        <f>H9+H24</f>
        <v>489800</v>
      </c>
      <c r="I8" s="12"/>
    </row>
    <row r="9" spans="1:9" s="13" customFormat="1" ht="17.25" customHeight="1">
      <c r="A9" s="3" t="s">
        <v>1</v>
      </c>
      <c r="B9" s="4" t="s">
        <v>2</v>
      </c>
      <c r="C9" s="6" t="s">
        <v>88</v>
      </c>
      <c r="D9" s="22"/>
      <c r="E9" s="23"/>
      <c r="F9" s="7">
        <v>0</v>
      </c>
      <c r="G9" s="7">
        <f>SUM(G10:G16)*10+G18+G19+G20+G21+G22+G23</f>
        <v>407000</v>
      </c>
      <c r="H9" s="7">
        <f>SUM(H10:H16)*10+H18+H19+H20+H21+H22+H23</f>
        <v>407000</v>
      </c>
      <c r="I9" s="14" t="s">
        <v>3</v>
      </c>
    </row>
    <row r="10" spans="1:9" s="13" customFormat="1" ht="17.25" customHeight="1">
      <c r="A10" s="5" t="s">
        <v>4</v>
      </c>
      <c r="B10" s="6" t="s">
        <v>5</v>
      </c>
      <c r="C10" s="6" t="s">
        <v>6</v>
      </c>
      <c r="D10" s="8">
        <v>120</v>
      </c>
      <c r="E10" s="24">
        <v>40</v>
      </c>
      <c r="F10" s="8"/>
      <c r="G10" s="8">
        <v>4800</v>
      </c>
      <c r="H10" s="2">
        <v>4800</v>
      </c>
      <c r="I10" s="14"/>
    </row>
    <row r="11" spans="1:9" s="13" customFormat="1" ht="17.25" customHeight="1">
      <c r="A11" s="5" t="s">
        <v>4</v>
      </c>
      <c r="B11" s="6" t="s">
        <v>7</v>
      </c>
      <c r="C11" s="6" t="s">
        <v>8</v>
      </c>
      <c r="D11" s="8">
        <v>3</v>
      </c>
      <c r="E11" s="24">
        <v>200</v>
      </c>
      <c r="F11" s="8"/>
      <c r="G11" s="8">
        <v>600</v>
      </c>
      <c r="H11" s="2">
        <v>600</v>
      </c>
      <c r="I11" s="14"/>
    </row>
    <row r="12" spans="1:9" s="13" customFormat="1" ht="17.25" customHeight="1">
      <c r="A12" s="5" t="s">
        <v>4</v>
      </c>
      <c r="B12" s="6" t="s">
        <v>9</v>
      </c>
      <c r="C12" s="6" t="s">
        <v>10</v>
      </c>
      <c r="D12" s="8">
        <v>5</v>
      </c>
      <c r="E12" s="24">
        <v>100</v>
      </c>
      <c r="F12" s="8"/>
      <c r="G12" s="8">
        <v>500</v>
      </c>
      <c r="H12" s="2">
        <v>500</v>
      </c>
      <c r="I12" s="14"/>
    </row>
    <row r="13" spans="1:9" s="13" customFormat="1" ht="17.25" customHeight="1">
      <c r="A13" s="5" t="s">
        <v>4</v>
      </c>
      <c r="B13" s="6" t="s">
        <v>11</v>
      </c>
      <c r="C13" s="6" t="s">
        <v>12</v>
      </c>
      <c r="D13" s="8">
        <v>1</v>
      </c>
      <c r="E13" s="24">
        <v>500</v>
      </c>
      <c r="F13" s="8"/>
      <c r="G13" s="8">
        <v>500</v>
      </c>
      <c r="H13" s="2">
        <v>500</v>
      </c>
      <c r="I13" s="14"/>
    </row>
    <row r="14" spans="1:9" s="13" customFormat="1" ht="17.25" customHeight="1">
      <c r="A14" s="5" t="s">
        <v>4</v>
      </c>
      <c r="B14" s="6" t="s">
        <v>13</v>
      </c>
      <c r="C14" s="6" t="s">
        <v>31</v>
      </c>
      <c r="D14" s="8">
        <v>1</v>
      </c>
      <c r="E14" s="24">
        <v>2000</v>
      </c>
      <c r="F14" s="8"/>
      <c r="G14" s="8">
        <v>2000</v>
      </c>
      <c r="H14" s="2">
        <v>2000</v>
      </c>
      <c r="I14" s="14"/>
    </row>
    <row r="15" spans="1:9" s="13" customFormat="1" ht="17.25" customHeight="1">
      <c r="A15" s="5" t="s">
        <v>4</v>
      </c>
      <c r="B15" s="6" t="s">
        <v>14</v>
      </c>
      <c r="C15" s="6" t="s">
        <v>15</v>
      </c>
      <c r="D15" s="8">
        <v>1</v>
      </c>
      <c r="E15" s="24">
        <v>500</v>
      </c>
      <c r="F15" s="8"/>
      <c r="G15" s="8">
        <v>500</v>
      </c>
      <c r="H15" s="2">
        <v>500</v>
      </c>
      <c r="I15" s="14"/>
    </row>
    <row r="16" spans="1:9" s="13" customFormat="1" ht="17.25" customHeight="1">
      <c r="A16" s="5" t="s">
        <v>4</v>
      </c>
      <c r="B16" s="6" t="s">
        <v>16</v>
      </c>
      <c r="C16" s="6" t="s">
        <v>17</v>
      </c>
      <c r="D16" s="8">
        <v>1</v>
      </c>
      <c r="E16" s="24">
        <v>500</v>
      </c>
      <c r="F16" s="8"/>
      <c r="G16" s="8">
        <v>500</v>
      </c>
      <c r="H16" s="2">
        <v>500</v>
      </c>
      <c r="I16" s="14"/>
    </row>
    <row r="17" spans="1:9" s="13" customFormat="1" ht="17.25" customHeight="1">
      <c r="A17" s="5"/>
      <c r="B17" s="6" t="s">
        <v>18</v>
      </c>
      <c r="C17" s="6"/>
      <c r="D17" s="8"/>
      <c r="E17" s="24"/>
      <c r="F17" s="8"/>
      <c r="G17" s="8"/>
      <c r="H17" s="2">
        <v>0</v>
      </c>
      <c r="I17" s="14"/>
    </row>
    <row r="18" spans="1:9" s="13" customFormat="1" ht="17.25" customHeight="1">
      <c r="A18" s="5" t="s">
        <v>4</v>
      </c>
      <c r="B18" s="6" t="s">
        <v>19</v>
      </c>
      <c r="C18" s="6" t="s">
        <v>20</v>
      </c>
      <c r="D18" s="8">
        <v>10</v>
      </c>
      <c r="E18" s="24">
        <v>2000</v>
      </c>
      <c r="F18" s="8"/>
      <c r="G18" s="8">
        <v>20000</v>
      </c>
      <c r="H18" s="2">
        <v>20000</v>
      </c>
      <c r="I18" s="14"/>
    </row>
    <row r="19" spans="1:9" s="13" customFormat="1" ht="17.25" customHeight="1">
      <c r="A19" s="5" t="s">
        <v>4</v>
      </c>
      <c r="B19" s="6" t="s">
        <v>21</v>
      </c>
      <c r="C19" s="6" t="s">
        <v>22</v>
      </c>
      <c r="D19" s="8">
        <v>10</v>
      </c>
      <c r="E19" s="24">
        <v>1500</v>
      </c>
      <c r="F19" s="8"/>
      <c r="G19" s="8">
        <v>15000</v>
      </c>
      <c r="H19" s="2">
        <v>15000</v>
      </c>
      <c r="I19" s="14"/>
    </row>
    <row r="20" spans="1:9" s="13" customFormat="1" ht="42" customHeight="1">
      <c r="A20" s="5" t="s">
        <v>4</v>
      </c>
      <c r="B20" s="6" t="s">
        <v>23</v>
      </c>
      <c r="C20" s="15" t="s">
        <v>24</v>
      </c>
      <c r="D20" s="8">
        <v>14</v>
      </c>
      <c r="E20" s="24">
        <v>1000</v>
      </c>
      <c r="F20" s="8"/>
      <c r="G20" s="8">
        <v>14000</v>
      </c>
      <c r="H20" s="2">
        <v>14000</v>
      </c>
      <c r="I20" s="14"/>
    </row>
    <row r="21" spans="1:9" s="13" customFormat="1" ht="56.25" customHeight="1">
      <c r="A21" s="5" t="s">
        <v>4</v>
      </c>
      <c r="B21" s="6" t="s">
        <v>25</v>
      </c>
      <c r="C21" s="15" t="s">
        <v>26</v>
      </c>
      <c r="D21" s="8">
        <v>38</v>
      </c>
      <c r="E21" s="24">
        <v>500</v>
      </c>
      <c r="F21" s="8"/>
      <c r="G21" s="8">
        <v>19000</v>
      </c>
      <c r="H21" s="2">
        <v>19000</v>
      </c>
      <c r="I21" s="14"/>
    </row>
    <row r="22" spans="1:9" s="13" customFormat="1" ht="27" customHeight="1">
      <c r="A22" s="5" t="s">
        <v>4</v>
      </c>
      <c r="B22" s="6" t="s">
        <v>91</v>
      </c>
      <c r="C22" s="15" t="s">
        <v>92</v>
      </c>
      <c r="D22" s="8">
        <v>1400</v>
      </c>
      <c r="E22" s="24">
        <v>100</v>
      </c>
      <c r="F22" s="8"/>
      <c r="G22" s="8">
        <v>140000</v>
      </c>
      <c r="H22" s="7">
        <v>140000</v>
      </c>
      <c r="I22" s="14"/>
    </row>
    <row r="23" spans="1:9" s="13" customFormat="1" ht="17.25" customHeight="1">
      <c r="A23" s="5">
        <f>-M33</f>
        <v>0</v>
      </c>
      <c r="B23" s="6" t="s">
        <v>93</v>
      </c>
      <c r="C23" s="15" t="s">
        <v>94</v>
      </c>
      <c r="D23" s="8">
        <v>700</v>
      </c>
      <c r="E23" s="24">
        <v>150</v>
      </c>
      <c r="F23" s="8"/>
      <c r="G23" s="8">
        <v>105000</v>
      </c>
      <c r="H23" s="7">
        <v>105000</v>
      </c>
      <c r="I23" s="14"/>
    </row>
    <row r="24" spans="1:9" s="13" customFormat="1" ht="17.25" customHeight="1">
      <c r="A24" s="3" t="s">
        <v>27</v>
      </c>
      <c r="B24" s="4" t="s">
        <v>87</v>
      </c>
      <c r="C24" s="6"/>
      <c r="D24" s="8"/>
      <c r="E24" s="24"/>
      <c r="F24" s="7">
        <v>0</v>
      </c>
      <c r="G24" s="7">
        <f>SUM(G25:G37)</f>
        <v>82800</v>
      </c>
      <c r="H24" s="7">
        <f>SUM(H25:H37)</f>
        <v>82800</v>
      </c>
      <c r="I24" s="14" t="s">
        <v>28</v>
      </c>
    </row>
    <row r="25" spans="1:9" s="13" customFormat="1" ht="17.25" customHeight="1">
      <c r="A25" s="5" t="s">
        <v>4</v>
      </c>
      <c r="B25" s="6" t="s">
        <v>29</v>
      </c>
      <c r="C25" s="6" t="s">
        <v>30</v>
      </c>
      <c r="D25" s="8">
        <v>200</v>
      </c>
      <c r="E25" s="24">
        <v>40</v>
      </c>
      <c r="F25" s="8"/>
      <c r="G25" s="8">
        <v>8000</v>
      </c>
      <c r="H25" s="2">
        <v>8000</v>
      </c>
      <c r="I25" s="14"/>
    </row>
    <row r="26" spans="1:9" s="13" customFormat="1" ht="17.25" customHeight="1">
      <c r="A26" s="5" t="s">
        <v>4</v>
      </c>
      <c r="B26" s="6" t="s">
        <v>11</v>
      </c>
      <c r="C26" s="6" t="s">
        <v>31</v>
      </c>
      <c r="D26" s="8">
        <v>2</v>
      </c>
      <c r="E26" s="24">
        <v>2000</v>
      </c>
      <c r="F26" s="8"/>
      <c r="G26" s="8">
        <v>4000</v>
      </c>
      <c r="H26" s="2">
        <v>4000</v>
      </c>
      <c r="I26" s="14"/>
    </row>
    <row r="27" spans="1:9" s="13" customFormat="1" ht="17.25" customHeight="1">
      <c r="A27" s="5" t="s">
        <v>4</v>
      </c>
      <c r="B27" s="6" t="s">
        <v>95</v>
      </c>
      <c r="C27" s="6" t="s">
        <v>96</v>
      </c>
      <c r="D27" s="8">
        <v>2</v>
      </c>
      <c r="E27" s="24">
        <v>1000</v>
      </c>
      <c r="F27" s="8"/>
      <c r="G27" s="8">
        <v>2000</v>
      </c>
      <c r="H27" s="2">
        <v>2000</v>
      </c>
      <c r="I27" s="14"/>
    </row>
    <row r="28" spans="1:9" s="13" customFormat="1" ht="17.25" customHeight="1">
      <c r="A28" s="5" t="s">
        <v>4</v>
      </c>
      <c r="B28" s="6" t="s">
        <v>14</v>
      </c>
      <c r="C28" s="6" t="s">
        <v>32</v>
      </c>
      <c r="D28" s="8">
        <v>1</v>
      </c>
      <c r="E28" s="24">
        <v>600</v>
      </c>
      <c r="F28" s="8"/>
      <c r="G28" s="8">
        <v>600</v>
      </c>
      <c r="H28" s="2">
        <v>600</v>
      </c>
      <c r="I28" s="14"/>
    </row>
    <row r="29" spans="1:9" s="13" customFormat="1" ht="17.25" customHeight="1">
      <c r="A29" s="5" t="s">
        <v>4</v>
      </c>
      <c r="B29" s="6" t="s">
        <v>33</v>
      </c>
      <c r="C29" s="6" t="s">
        <v>34</v>
      </c>
      <c r="D29" s="8">
        <v>6</v>
      </c>
      <c r="E29" s="24">
        <v>200</v>
      </c>
      <c r="F29" s="8"/>
      <c r="G29" s="8">
        <v>1200</v>
      </c>
      <c r="H29" s="2">
        <v>1200</v>
      </c>
      <c r="I29" s="14"/>
    </row>
    <row r="30" spans="1:9" s="13" customFormat="1" ht="17.25" customHeight="1">
      <c r="A30" s="5" t="s">
        <v>4</v>
      </c>
      <c r="B30" s="6" t="s">
        <v>35</v>
      </c>
      <c r="C30" s="6" t="s">
        <v>36</v>
      </c>
      <c r="D30" s="8">
        <v>10</v>
      </c>
      <c r="E30" s="24">
        <v>100</v>
      </c>
      <c r="F30" s="8"/>
      <c r="G30" s="8">
        <v>1000</v>
      </c>
      <c r="H30" s="2">
        <v>1000</v>
      </c>
      <c r="I30" s="14"/>
    </row>
    <row r="31" spans="1:9" s="13" customFormat="1" ht="17.25" customHeight="1">
      <c r="A31" s="5" t="s">
        <v>4</v>
      </c>
      <c r="B31" s="6" t="s">
        <v>16</v>
      </c>
      <c r="C31" s="6" t="s">
        <v>37</v>
      </c>
      <c r="D31" s="8">
        <v>2</v>
      </c>
      <c r="E31" s="24">
        <v>500</v>
      </c>
      <c r="F31" s="8"/>
      <c r="G31" s="8">
        <v>1000</v>
      </c>
      <c r="H31" s="2">
        <v>1000</v>
      </c>
      <c r="I31" s="14"/>
    </row>
    <row r="32" spans="1:9" s="13" customFormat="1" ht="17.25" customHeight="1">
      <c r="A32" s="5" t="s">
        <v>4</v>
      </c>
      <c r="B32" s="6" t="s">
        <v>19</v>
      </c>
      <c r="C32" s="6" t="s">
        <v>97</v>
      </c>
      <c r="D32" s="8">
        <v>1</v>
      </c>
      <c r="E32" s="24">
        <v>2000</v>
      </c>
      <c r="F32" s="8"/>
      <c r="G32" s="8">
        <v>2000</v>
      </c>
      <c r="H32" s="2">
        <v>2000</v>
      </c>
      <c r="I32" s="14"/>
    </row>
    <row r="33" spans="1:9" s="13" customFormat="1" ht="17.25" customHeight="1">
      <c r="A33" s="5" t="s">
        <v>4</v>
      </c>
      <c r="B33" s="6" t="s">
        <v>21</v>
      </c>
      <c r="C33" s="6" t="s">
        <v>38</v>
      </c>
      <c r="D33" s="8">
        <v>2</v>
      </c>
      <c r="E33" s="24">
        <v>1500</v>
      </c>
      <c r="F33" s="8"/>
      <c r="G33" s="8">
        <v>3000</v>
      </c>
      <c r="H33" s="2">
        <v>3000</v>
      </c>
      <c r="I33" s="14"/>
    </row>
    <row r="34" spans="1:9" s="13" customFormat="1" ht="17.25" customHeight="1">
      <c r="A34" s="5" t="s">
        <v>4</v>
      </c>
      <c r="B34" s="6" t="s">
        <v>23</v>
      </c>
      <c r="C34" s="6" t="s">
        <v>98</v>
      </c>
      <c r="D34" s="8">
        <v>3</v>
      </c>
      <c r="E34" s="24">
        <v>1000</v>
      </c>
      <c r="F34" s="8"/>
      <c r="G34" s="8">
        <v>3000</v>
      </c>
      <c r="H34" s="2">
        <v>3000</v>
      </c>
      <c r="I34" s="14"/>
    </row>
    <row r="35" spans="1:9" s="13" customFormat="1" ht="17.25" customHeight="1">
      <c r="A35" s="5" t="s">
        <v>4</v>
      </c>
      <c r="B35" s="6" t="s">
        <v>25</v>
      </c>
      <c r="C35" s="6" t="s">
        <v>99</v>
      </c>
      <c r="D35" s="8">
        <v>9</v>
      </c>
      <c r="E35" s="24">
        <v>500</v>
      </c>
      <c r="F35" s="8"/>
      <c r="G35" s="8">
        <v>4500</v>
      </c>
      <c r="H35" s="2">
        <v>4500</v>
      </c>
      <c r="I35" s="14"/>
    </row>
    <row r="36" spans="1:9" s="13" customFormat="1" ht="30" customHeight="1">
      <c r="A36" s="5" t="s">
        <v>4</v>
      </c>
      <c r="B36" s="6" t="s">
        <v>91</v>
      </c>
      <c r="C36" s="15" t="s">
        <v>100</v>
      </c>
      <c r="D36" s="8">
        <v>300</v>
      </c>
      <c r="E36" s="24">
        <v>100</v>
      </c>
      <c r="F36" s="8"/>
      <c r="G36" s="8">
        <v>30000</v>
      </c>
      <c r="H36" s="2">
        <v>30000</v>
      </c>
      <c r="I36" s="14"/>
    </row>
    <row r="37" spans="1:9" s="13" customFormat="1" ht="17.25" customHeight="1">
      <c r="A37" s="5" t="s">
        <v>4</v>
      </c>
      <c r="B37" s="6" t="s">
        <v>93</v>
      </c>
      <c r="C37" s="6" t="s">
        <v>39</v>
      </c>
      <c r="D37" s="8">
        <v>150</v>
      </c>
      <c r="E37" s="24">
        <v>150</v>
      </c>
      <c r="F37" s="8"/>
      <c r="G37" s="8">
        <v>22500</v>
      </c>
      <c r="H37" s="2">
        <v>22500</v>
      </c>
      <c r="I37" s="14"/>
    </row>
    <row r="38" spans="1:9" s="13" customFormat="1" ht="17.25" customHeight="1">
      <c r="A38" s="3">
        <v>2</v>
      </c>
      <c r="B38" s="11" t="s">
        <v>40</v>
      </c>
      <c r="C38" s="6" t="s">
        <v>89</v>
      </c>
      <c r="D38" s="8"/>
      <c r="E38" s="24"/>
      <c r="F38" s="7">
        <v>0</v>
      </c>
      <c r="G38" s="26">
        <f>SUM(G39:G51)</f>
        <v>77150</v>
      </c>
      <c r="H38" s="26">
        <f>SUM(H39:H51)</f>
        <v>77150</v>
      </c>
      <c r="I38" s="14" t="s">
        <v>41</v>
      </c>
    </row>
    <row r="39" spans="1:9" s="13" customFormat="1" ht="17.25" customHeight="1">
      <c r="A39" s="5" t="s">
        <v>4</v>
      </c>
      <c r="B39" s="6" t="s">
        <v>42</v>
      </c>
      <c r="C39" s="6" t="s">
        <v>30</v>
      </c>
      <c r="D39" s="8">
        <v>200</v>
      </c>
      <c r="E39" s="24">
        <v>40</v>
      </c>
      <c r="F39" s="8"/>
      <c r="G39" s="8">
        <v>8000</v>
      </c>
      <c r="H39" s="2">
        <v>8000</v>
      </c>
      <c r="I39" s="14"/>
    </row>
    <row r="40" spans="1:9" s="13" customFormat="1" ht="17.25" customHeight="1">
      <c r="A40" s="5" t="s">
        <v>4</v>
      </c>
      <c r="B40" s="6" t="s">
        <v>43</v>
      </c>
      <c r="C40" s="6" t="s">
        <v>44</v>
      </c>
      <c r="D40" s="8">
        <v>1</v>
      </c>
      <c r="E40" s="24">
        <v>7000</v>
      </c>
      <c r="F40" s="8"/>
      <c r="G40" s="8">
        <v>7000</v>
      </c>
      <c r="H40" s="2">
        <v>7000</v>
      </c>
      <c r="I40" s="14"/>
    </row>
    <row r="41" spans="1:9" s="13" customFormat="1" ht="17.25" customHeight="1">
      <c r="A41" s="5" t="s">
        <v>4</v>
      </c>
      <c r="B41" s="6" t="s">
        <v>45</v>
      </c>
      <c r="C41" s="6" t="s">
        <v>46</v>
      </c>
      <c r="D41" s="8">
        <v>1</v>
      </c>
      <c r="E41" s="24">
        <v>5000</v>
      </c>
      <c r="F41" s="8"/>
      <c r="G41" s="8">
        <v>5000</v>
      </c>
      <c r="H41" s="2">
        <v>5000</v>
      </c>
      <c r="I41" s="14"/>
    </row>
    <row r="42" spans="1:9" s="13" customFormat="1" ht="17.25" customHeight="1">
      <c r="A42" s="5" t="s">
        <v>4</v>
      </c>
      <c r="B42" s="6" t="s">
        <v>47</v>
      </c>
      <c r="C42" s="6" t="s">
        <v>48</v>
      </c>
      <c r="D42" s="8">
        <v>1</v>
      </c>
      <c r="E42" s="24">
        <v>4000</v>
      </c>
      <c r="F42" s="8"/>
      <c r="G42" s="8">
        <v>4000</v>
      </c>
      <c r="H42" s="2">
        <v>4000</v>
      </c>
      <c r="I42" s="14"/>
    </row>
    <row r="43" spans="1:9" s="13" customFormat="1" ht="17.25" customHeight="1">
      <c r="A43" s="5" t="s">
        <v>4</v>
      </c>
      <c r="B43" s="6" t="s">
        <v>16</v>
      </c>
      <c r="C43" s="6" t="s">
        <v>49</v>
      </c>
      <c r="D43" s="8">
        <v>1</v>
      </c>
      <c r="E43" s="24">
        <v>1000</v>
      </c>
      <c r="F43" s="8"/>
      <c r="G43" s="8">
        <v>1000</v>
      </c>
      <c r="H43" s="2">
        <v>1000</v>
      </c>
      <c r="I43" s="14"/>
    </row>
    <row r="44" spans="1:9" s="13" customFormat="1" ht="17.25" customHeight="1">
      <c r="A44" s="5" t="s">
        <v>4</v>
      </c>
      <c r="B44" s="6" t="s">
        <v>19</v>
      </c>
      <c r="C44" s="6" t="s">
        <v>50</v>
      </c>
      <c r="D44" s="8">
        <v>1</v>
      </c>
      <c r="E44" s="24">
        <v>5000</v>
      </c>
      <c r="F44" s="8"/>
      <c r="G44" s="8">
        <v>5000</v>
      </c>
      <c r="H44" s="2">
        <v>5000</v>
      </c>
      <c r="I44" s="14"/>
    </row>
    <row r="45" spans="1:9" s="13" customFormat="1" ht="17.25" customHeight="1">
      <c r="A45" s="5" t="s">
        <v>4</v>
      </c>
      <c r="B45" s="6" t="s">
        <v>21</v>
      </c>
      <c r="C45" s="6" t="s">
        <v>51</v>
      </c>
      <c r="D45" s="8">
        <v>2</v>
      </c>
      <c r="E45" s="24">
        <v>4000</v>
      </c>
      <c r="F45" s="8"/>
      <c r="G45" s="8">
        <v>8000</v>
      </c>
      <c r="H45" s="2">
        <v>8000</v>
      </c>
      <c r="I45" s="14"/>
    </row>
    <row r="46" spans="1:9" s="13" customFormat="1" ht="17.25" customHeight="1">
      <c r="A46" s="5" t="s">
        <v>4</v>
      </c>
      <c r="B46" s="6" t="s">
        <v>23</v>
      </c>
      <c r="C46" s="6" t="s">
        <v>52</v>
      </c>
      <c r="D46" s="8">
        <v>3</v>
      </c>
      <c r="E46" s="24">
        <v>3000</v>
      </c>
      <c r="F46" s="8"/>
      <c r="G46" s="8">
        <v>9000</v>
      </c>
      <c r="H46" s="2">
        <v>9000</v>
      </c>
      <c r="I46" s="14"/>
    </row>
    <row r="47" spans="1:9" s="13" customFormat="1" ht="17.25" customHeight="1">
      <c r="A47" s="5" t="s">
        <v>4</v>
      </c>
      <c r="B47" s="6" t="s">
        <v>25</v>
      </c>
      <c r="C47" s="6" t="s">
        <v>101</v>
      </c>
      <c r="D47" s="8">
        <v>5</v>
      </c>
      <c r="E47" s="24">
        <v>1000</v>
      </c>
      <c r="F47" s="8"/>
      <c r="G47" s="8">
        <v>5000</v>
      </c>
      <c r="H47" s="2">
        <v>5000</v>
      </c>
      <c r="I47" s="14"/>
    </row>
    <row r="48" spans="1:9" s="13" customFormat="1" ht="40.5" customHeight="1">
      <c r="A48" s="5" t="s">
        <v>4</v>
      </c>
      <c r="B48" s="6" t="s">
        <v>102</v>
      </c>
      <c r="C48" s="15" t="s">
        <v>103</v>
      </c>
      <c r="D48" s="29">
        <v>10</v>
      </c>
      <c r="E48" s="28"/>
      <c r="F48" s="27"/>
      <c r="G48" s="29">
        <v>12000</v>
      </c>
      <c r="H48" s="30">
        <f>SUM(F48:G48)</f>
        <v>12000</v>
      </c>
      <c r="I48" s="14"/>
    </row>
    <row r="49" spans="1:9" s="13" customFormat="1" ht="29.25" customHeight="1">
      <c r="A49" s="5" t="s">
        <v>4</v>
      </c>
      <c r="B49" s="15" t="s">
        <v>53</v>
      </c>
      <c r="C49" s="6" t="s">
        <v>104</v>
      </c>
      <c r="D49" s="8">
        <v>55</v>
      </c>
      <c r="E49" s="24">
        <v>200</v>
      </c>
      <c r="F49" s="8"/>
      <c r="G49" s="8">
        <v>11000</v>
      </c>
      <c r="H49" s="2">
        <v>11000</v>
      </c>
      <c r="I49" s="14"/>
    </row>
    <row r="50" spans="1:9" s="13" customFormat="1" ht="17.25" customHeight="1">
      <c r="A50" s="5" t="s">
        <v>4</v>
      </c>
      <c r="B50" s="6" t="s">
        <v>7</v>
      </c>
      <c r="C50" s="6" t="s">
        <v>54</v>
      </c>
      <c r="D50" s="8">
        <v>5</v>
      </c>
      <c r="E50" s="24">
        <v>250</v>
      </c>
      <c r="F50" s="8"/>
      <c r="G50" s="8">
        <v>1250</v>
      </c>
      <c r="H50" s="2">
        <v>1250</v>
      </c>
      <c r="I50" s="14"/>
    </row>
    <row r="51" spans="1:9" s="13" customFormat="1" ht="17.25" customHeight="1">
      <c r="A51" s="5" t="s">
        <v>4</v>
      </c>
      <c r="B51" s="6" t="s">
        <v>9</v>
      </c>
      <c r="C51" s="6" t="s">
        <v>55</v>
      </c>
      <c r="D51" s="8">
        <v>6</v>
      </c>
      <c r="E51" s="24">
        <v>150</v>
      </c>
      <c r="F51" s="8"/>
      <c r="G51" s="8">
        <v>900</v>
      </c>
      <c r="H51" s="2">
        <v>900</v>
      </c>
      <c r="I51" s="14"/>
    </row>
    <row r="52" spans="1:9" s="13" customFormat="1" ht="17.25" customHeight="1">
      <c r="A52" s="3">
        <v>3</v>
      </c>
      <c r="B52" s="11" t="s">
        <v>56</v>
      </c>
      <c r="C52" s="6"/>
      <c r="D52" s="8"/>
      <c r="E52" s="24"/>
      <c r="F52" s="7">
        <v>0</v>
      </c>
      <c r="G52" s="26">
        <f>SUM(G54:G64)</f>
        <v>261750</v>
      </c>
      <c r="H52" s="26">
        <f>SUM(H54:H64)</f>
        <v>261750</v>
      </c>
      <c r="I52" s="14" t="s">
        <v>41</v>
      </c>
    </row>
    <row r="53" spans="1:9" s="13" customFormat="1" ht="17.25" customHeight="1">
      <c r="A53" s="5"/>
      <c r="B53" s="6" t="s">
        <v>57</v>
      </c>
      <c r="C53" s="6"/>
      <c r="D53" s="8"/>
      <c r="E53" s="24"/>
      <c r="F53" s="8"/>
      <c r="G53" s="8"/>
      <c r="H53" s="2">
        <v>0</v>
      </c>
      <c r="I53" s="14"/>
    </row>
    <row r="54" spans="1:9" s="13" customFormat="1" ht="17.25" customHeight="1">
      <c r="A54" s="5" t="s">
        <v>4</v>
      </c>
      <c r="B54" s="6" t="s">
        <v>58</v>
      </c>
      <c r="C54" s="6" t="s">
        <v>59</v>
      </c>
      <c r="D54" s="8">
        <v>77</v>
      </c>
      <c r="E54" s="24">
        <v>890</v>
      </c>
      <c r="F54" s="8"/>
      <c r="G54" s="29">
        <f aca="true" t="shared" si="0" ref="G54:G62">+E54*D54</f>
        <v>68530</v>
      </c>
      <c r="H54" s="2">
        <v>68530</v>
      </c>
      <c r="I54" s="14"/>
    </row>
    <row r="55" spans="1:9" s="13" customFormat="1" ht="17.25" customHeight="1">
      <c r="A55" s="5" t="s">
        <v>4</v>
      </c>
      <c r="B55" s="6" t="s">
        <v>60</v>
      </c>
      <c r="C55" s="6" t="s">
        <v>61</v>
      </c>
      <c r="D55" s="8">
        <v>225</v>
      </c>
      <c r="E55" s="24">
        <v>450</v>
      </c>
      <c r="F55" s="8"/>
      <c r="G55" s="29">
        <f t="shared" si="0"/>
        <v>101250</v>
      </c>
      <c r="H55" s="2">
        <v>101250</v>
      </c>
      <c r="I55" s="14"/>
    </row>
    <row r="56" spans="1:9" s="13" customFormat="1" ht="17.25" customHeight="1">
      <c r="A56" s="5" t="s">
        <v>4</v>
      </c>
      <c r="B56" s="6" t="s">
        <v>62</v>
      </c>
      <c r="C56" s="6" t="s">
        <v>63</v>
      </c>
      <c r="D56" s="8">
        <v>200</v>
      </c>
      <c r="E56" s="24">
        <v>20</v>
      </c>
      <c r="F56" s="8"/>
      <c r="G56" s="29">
        <f t="shared" si="0"/>
        <v>4000</v>
      </c>
      <c r="H56" s="2">
        <v>4000</v>
      </c>
      <c r="I56" s="14"/>
    </row>
    <row r="57" spans="1:9" s="13" customFormat="1" ht="17.25" customHeight="1">
      <c r="A57" s="5" t="s">
        <v>4</v>
      </c>
      <c r="B57" s="6" t="s">
        <v>43</v>
      </c>
      <c r="C57" s="6" t="s">
        <v>64</v>
      </c>
      <c r="D57" s="8">
        <v>1</v>
      </c>
      <c r="E57" s="24">
        <v>3500</v>
      </c>
      <c r="F57" s="8"/>
      <c r="G57" s="29">
        <f t="shared" si="0"/>
        <v>3500</v>
      </c>
      <c r="H57" s="2">
        <v>3500</v>
      </c>
      <c r="I57" s="14"/>
    </row>
    <row r="58" spans="1:9" s="13" customFormat="1" ht="17.25" customHeight="1">
      <c r="A58" s="5" t="s">
        <v>4</v>
      </c>
      <c r="B58" s="6" t="s">
        <v>47</v>
      </c>
      <c r="C58" s="6" t="s">
        <v>65</v>
      </c>
      <c r="D58" s="8">
        <v>1</v>
      </c>
      <c r="E58" s="24">
        <v>2500</v>
      </c>
      <c r="F58" s="8"/>
      <c r="G58" s="29">
        <f t="shared" si="0"/>
        <v>2500</v>
      </c>
      <c r="H58" s="2">
        <v>2500</v>
      </c>
      <c r="I58" s="14"/>
    </row>
    <row r="59" spans="1:9" s="13" customFormat="1" ht="17.25" customHeight="1">
      <c r="A59" s="5" t="s">
        <v>4</v>
      </c>
      <c r="B59" s="6" t="s">
        <v>66</v>
      </c>
      <c r="C59" s="6" t="s">
        <v>67</v>
      </c>
      <c r="D59" s="8">
        <v>80</v>
      </c>
      <c r="E59" s="24">
        <v>100</v>
      </c>
      <c r="F59" s="8"/>
      <c r="G59" s="29">
        <f t="shared" si="0"/>
        <v>8000</v>
      </c>
      <c r="H59" s="2">
        <v>8000</v>
      </c>
      <c r="I59" s="14"/>
    </row>
    <row r="60" spans="1:9" s="13" customFormat="1" ht="17.25" customHeight="1">
      <c r="A60" s="5" t="s">
        <v>4</v>
      </c>
      <c r="B60" s="6" t="s">
        <v>68</v>
      </c>
      <c r="C60" s="6" t="s">
        <v>69</v>
      </c>
      <c r="D60" s="8">
        <v>302</v>
      </c>
      <c r="E60" s="24">
        <v>35</v>
      </c>
      <c r="F60" s="8"/>
      <c r="G60" s="29">
        <f t="shared" si="0"/>
        <v>10570</v>
      </c>
      <c r="H60" s="2">
        <v>10570</v>
      </c>
      <c r="I60" s="14"/>
    </row>
    <row r="61" spans="1:9" s="13" customFormat="1" ht="17.25" customHeight="1">
      <c r="A61" s="5" t="s">
        <v>4</v>
      </c>
      <c r="B61" s="6" t="s">
        <v>70</v>
      </c>
      <c r="C61" s="6" t="s">
        <v>71</v>
      </c>
      <c r="D61" s="8">
        <v>302</v>
      </c>
      <c r="E61" s="24">
        <v>0</v>
      </c>
      <c r="F61" s="8"/>
      <c r="G61" s="29">
        <f t="shared" si="0"/>
        <v>0</v>
      </c>
      <c r="H61" s="2" t="s">
        <v>4</v>
      </c>
      <c r="I61" s="14"/>
    </row>
    <row r="62" spans="1:9" s="13" customFormat="1" ht="17.25" customHeight="1">
      <c r="A62" s="5" t="s">
        <v>4</v>
      </c>
      <c r="B62" s="6" t="s">
        <v>72</v>
      </c>
      <c r="C62" s="6" t="s">
        <v>73</v>
      </c>
      <c r="D62" s="8">
        <v>50</v>
      </c>
      <c r="E62" s="24">
        <v>400</v>
      </c>
      <c r="F62" s="8"/>
      <c r="G62" s="29">
        <f t="shared" si="0"/>
        <v>20000</v>
      </c>
      <c r="H62" s="2">
        <v>20000</v>
      </c>
      <c r="I62" s="14"/>
    </row>
    <row r="63" spans="1:9" s="13" customFormat="1" ht="17.25" customHeight="1">
      <c r="A63" s="5" t="s">
        <v>4</v>
      </c>
      <c r="B63" s="6" t="s">
        <v>74</v>
      </c>
      <c r="C63" s="6" t="s">
        <v>75</v>
      </c>
      <c r="D63" s="9"/>
      <c r="E63" s="10"/>
      <c r="F63" s="8"/>
      <c r="G63" s="8">
        <v>12700</v>
      </c>
      <c r="H63" s="2">
        <v>12700</v>
      </c>
      <c r="I63" s="12"/>
    </row>
    <row r="64" spans="1:9" s="13" customFormat="1" ht="17.25" customHeight="1">
      <c r="A64" s="31"/>
      <c r="B64" s="32" t="s">
        <v>105</v>
      </c>
      <c r="C64" s="33" t="s">
        <v>75</v>
      </c>
      <c r="D64" s="34"/>
      <c r="E64" s="35"/>
      <c r="F64" s="29"/>
      <c r="G64" s="36">
        <f>SUM(G65:G68)</f>
        <v>30700</v>
      </c>
      <c r="H64" s="30">
        <f>SUM(F64:G64)</f>
        <v>30700</v>
      </c>
      <c r="I64" s="12"/>
    </row>
    <row r="65" spans="1:9" s="13" customFormat="1" ht="17.25" customHeight="1">
      <c r="A65" s="31" t="s">
        <v>4</v>
      </c>
      <c r="B65" s="33" t="s">
        <v>106</v>
      </c>
      <c r="C65" s="33" t="s">
        <v>107</v>
      </c>
      <c r="D65" s="29">
        <v>10</v>
      </c>
      <c r="E65" s="29">
        <v>2000</v>
      </c>
      <c r="F65" s="29"/>
      <c r="G65" s="29">
        <f>+E65*D65</f>
        <v>20000</v>
      </c>
      <c r="H65" s="30">
        <f>SUM(F65:G65)</f>
        <v>20000</v>
      </c>
      <c r="I65" s="12"/>
    </row>
    <row r="66" spans="1:9" s="13" customFormat="1" ht="17.25" customHeight="1">
      <c r="A66" s="31" t="s">
        <v>4</v>
      </c>
      <c r="B66" s="33" t="s">
        <v>108</v>
      </c>
      <c r="C66" s="33" t="s">
        <v>109</v>
      </c>
      <c r="D66" s="29">
        <f>5*3</f>
        <v>15</v>
      </c>
      <c r="E66" s="29">
        <v>200</v>
      </c>
      <c r="F66" s="29"/>
      <c r="G66" s="29">
        <f>+E66*D66</f>
        <v>3000</v>
      </c>
      <c r="H66" s="30">
        <f>SUM(F66:G66)</f>
        <v>3000</v>
      </c>
      <c r="I66" s="12"/>
    </row>
    <row r="67" spans="1:9" s="13" customFormat="1" ht="17.25" customHeight="1">
      <c r="A67" s="31" t="s">
        <v>4</v>
      </c>
      <c r="B67" s="33" t="s">
        <v>110</v>
      </c>
      <c r="C67" s="33" t="s">
        <v>111</v>
      </c>
      <c r="D67" s="29">
        <f>5*2</f>
        <v>10</v>
      </c>
      <c r="E67" s="29">
        <v>450</v>
      </c>
      <c r="F67" s="29"/>
      <c r="G67" s="29">
        <f>+E67*D67</f>
        <v>4500</v>
      </c>
      <c r="H67" s="30">
        <f>SUM(F67:G67)</f>
        <v>4500</v>
      </c>
      <c r="I67" s="12"/>
    </row>
    <row r="68" spans="1:9" s="13" customFormat="1" ht="29.25" customHeight="1">
      <c r="A68" s="31" t="s">
        <v>4</v>
      </c>
      <c r="B68" s="15" t="s">
        <v>112</v>
      </c>
      <c r="C68" s="33" t="s">
        <v>113</v>
      </c>
      <c r="D68" s="29">
        <v>4</v>
      </c>
      <c r="E68" s="29">
        <v>800</v>
      </c>
      <c r="F68" s="29"/>
      <c r="G68" s="29">
        <f>+E68*D68</f>
        <v>3200</v>
      </c>
      <c r="H68" s="30">
        <f>SUM(F68:G68)</f>
        <v>3200</v>
      </c>
      <c r="I68" s="12"/>
    </row>
    <row r="69" spans="1:9" ht="21" customHeight="1">
      <c r="A69" s="16"/>
      <c r="B69" s="25" t="s">
        <v>90</v>
      </c>
      <c r="C69" s="16"/>
      <c r="D69" s="16"/>
      <c r="E69" s="16"/>
      <c r="F69" s="16"/>
      <c r="G69" s="2">
        <f>G8+G38+G52</f>
        <v>828700</v>
      </c>
      <c r="H69" s="2">
        <f>H8+H38+H52</f>
        <v>828700</v>
      </c>
      <c r="I69" s="16"/>
    </row>
  </sheetData>
  <sheetProtection/>
  <mergeCells count="5">
    <mergeCell ref="A2:I2"/>
    <mergeCell ref="A3:I3"/>
    <mergeCell ref="A4:I4"/>
    <mergeCell ref="H6:I6"/>
    <mergeCell ref="G1:I1"/>
  </mergeCells>
  <printOptions horizontalCentered="1"/>
  <pageMargins left="0.31496062992126" right="0.196850393700787" top="0.393700787401575" bottom="0.23622047244094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HT</cp:lastModifiedBy>
  <cp:lastPrinted>2020-12-28T07:48:21Z</cp:lastPrinted>
  <dcterms:created xsi:type="dcterms:W3CDTF">2020-12-23T02:04:57Z</dcterms:created>
  <dcterms:modified xsi:type="dcterms:W3CDTF">2021-01-28T01:20:07Z</dcterms:modified>
  <cp:category/>
  <cp:version/>
  <cp:contentType/>
  <cp:contentStatus/>
</cp:coreProperties>
</file>